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10245"/>
  </bookViews>
  <sheets>
    <sheet name="案" sheetId="1" r:id="rId1"/>
    <sheet name="Sheet3" sheetId="6" r:id="rId2"/>
  </sheets>
  <definedNames>
    <definedName name="_xlnm.Print_Area" localSheetId="0">案!$B$2:$M$79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G27" i="1" s="1"/>
  <c r="E28" i="1"/>
  <c r="G28" i="1" s="1"/>
  <c r="F29" i="1"/>
  <c r="K28" i="1"/>
  <c r="G29" i="1" l="1"/>
  <c r="K30" i="1"/>
  <c r="K19" i="1" l="1"/>
  <c r="F38" i="1"/>
  <c r="E36" i="1"/>
  <c r="G36" i="1" s="1"/>
  <c r="E37" i="1"/>
  <c r="G37" i="1" s="1"/>
  <c r="K41" i="1"/>
  <c r="K42" i="1"/>
  <c r="K44" i="1" s="1"/>
  <c r="E15" i="1"/>
  <c r="G15" i="1" s="1"/>
  <c r="K45" i="1" l="1"/>
  <c r="G38" i="1"/>
  <c r="K20" i="1"/>
  <c r="K21" i="1" s="1"/>
</calcChain>
</file>

<file path=xl/sharedStrings.xml><?xml version="1.0" encoding="utf-8"?>
<sst xmlns="http://schemas.openxmlformats.org/spreadsheetml/2006/main" count="134" uniqueCount="98">
  <si>
    <t>堀江貴文（対談の中でのざっくりした計算）</t>
  </si>
  <si>
    <t>で、消費税(率4倍の)30兆円で55兆円。</t>
  </si>
  <si>
    <t>55兆円プラス、公務員の削減（＝公務員半減）ですね。</t>
  </si>
  <si>
    <t>相続税100%で80兆円。(現在は1.5兆円程度)</t>
  </si>
  <si>
    <t>所得税の控除を廃止し、総所得総額257兆円(2008年)に一律45%の所得税をかけて115兆円。</t>
  </si>
  <si>
    <t>または所得控除の廃止で20兆円、年金などを廃止して70兆円。</t>
  </si>
  <si>
    <t>雇用保険</t>
    <rPh sb="0" eb="2">
      <t>コヨウ</t>
    </rPh>
    <rPh sb="2" eb="4">
      <t>ホケン</t>
    </rPh>
    <phoneticPr fontId="1"/>
  </si>
  <si>
    <t>生活保護</t>
    <rPh sb="0" eb="2">
      <t>セイカツ</t>
    </rPh>
    <rPh sb="2" eb="4">
      <t>ホゴ</t>
    </rPh>
    <phoneticPr fontId="1"/>
  </si>
  <si>
    <t>児童手当</t>
    <rPh sb="0" eb="2">
      <t>ジドウ</t>
    </rPh>
    <rPh sb="2" eb="4">
      <t>テアテ</t>
    </rPh>
    <phoneticPr fontId="1"/>
  </si>
  <si>
    <t>年金</t>
    <rPh sb="0" eb="2">
      <t>ネンキン</t>
    </rPh>
    <phoneticPr fontId="1"/>
  </si>
  <si>
    <t>1億2,500万人</t>
    <rPh sb="1" eb="2">
      <t>オク</t>
    </rPh>
    <rPh sb="7" eb="9">
      <t>マンニン</t>
    </rPh>
    <phoneticPr fontId="1"/>
  </si>
  <si>
    <t>子供</t>
    <rPh sb="0" eb="2">
      <t>コドモ</t>
    </rPh>
    <phoneticPr fontId="1"/>
  </si>
  <si>
    <t>0～18</t>
    <phoneticPr fontId="1"/>
  </si>
  <si>
    <t>生産年齢</t>
    <rPh sb="0" eb="2">
      <t>セイサン</t>
    </rPh>
    <rPh sb="2" eb="4">
      <t>ネンレイ</t>
    </rPh>
    <phoneticPr fontId="1"/>
  </si>
  <si>
    <t>老齢</t>
    <rPh sb="0" eb="2">
      <t>ロウレイ</t>
    </rPh>
    <phoneticPr fontId="1"/>
  </si>
  <si>
    <t>19～65</t>
    <phoneticPr fontId="1"/>
  </si>
  <si>
    <t>66～</t>
    <phoneticPr fontId="1"/>
  </si>
  <si>
    <t>財源</t>
    <rPh sb="0" eb="2">
      <t>ザイゲン</t>
    </rPh>
    <phoneticPr fontId="1"/>
  </si>
  <si>
    <t>老齢基礎年金</t>
    <rPh sb="0" eb="2">
      <t>ロウレイ</t>
    </rPh>
    <rPh sb="2" eb="4">
      <t>キソ</t>
    </rPh>
    <rPh sb="4" eb="6">
      <t>ネンキン</t>
    </rPh>
    <phoneticPr fontId="1"/>
  </si>
  <si>
    <t>児童手当</t>
    <rPh sb="0" eb="2">
      <t>ジドウ</t>
    </rPh>
    <rPh sb="2" eb="4">
      <t>テアテ</t>
    </rPh>
    <phoneticPr fontId="1"/>
  </si>
  <si>
    <t>雇用保険給付</t>
    <rPh sb="0" eb="2">
      <t>コヨウ</t>
    </rPh>
    <rPh sb="2" eb="4">
      <t>ホケン</t>
    </rPh>
    <rPh sb="4" eb="6">
      <t>キュウフ</t>
    </rPh>
    <phoneticPr fontId="1"/>
  </si>
  <si>
    <t>福祉費の1/3</t>
    <rPh sb="0" eb="2">
      <t>フクシ</t>
    </rPh>
    <rPh sb="2" eb="3">
      <t>ヒ</t>
    </rPh>
    <phoneticPr fontId="1"/>
  </si>
  <si>
    <t>公共事業費から</t>
    <rPh sb="0" eb="2">
      <t>コウキョウ</t>
    </rPh>
    <rPh sb="2" eb="5">
      <t>ジギョウヒ</t>
    </rPh>
    <phoneticPr fontId="1"/>
  </si>
  <si>
    <t>※現行「生活保護」支給水準</t>
    <rPh sb="1" eb="3">
      <t>ゲンコウ</t>
    </rPh>
    <rPh sb="4" eb="6">
      <t>セイカツ</t>
    </rPh>
    <rPh sb="6" eb="8">
      <t>ホゴ</t>
    </rPh>
    <rPh sb="9" eb="11">
      <t>シキュウ</t>
    </rPh>
    <rPh sb="11" eb="13">
      <t>スイジュン</t>
    </rPh>
    <phoneticPr fontId="1"/>
  </si>
  <si>
    <t>生活保護費の医療費以外</t>
    <rPh sb="0" eb="2">
      <t>セイカツ</t>
    </rPh>
    <rPh sb="2" eb="4">
      <t>ホゴ</t>
    </rPh>
    <rPh sb="4" eb="5">
      <t>ヒ</t>
    </rPh>
    <rPh sb="6" eb="9">
      <t>イリョウヒ</t>
    </rPh>
    <rPh sb="9" eb="11">
      <t>イガイ</t>
    </rPh>
    <phoneticPr fontId="1"/>
  </si>
  <si>
    <t>ネット</t>
    <phoneticPr fontId="1"/>
  </si>
  <si>
    <t>新・所得比例税30%</t>
    <rPh sb="0" eb="1">
      <t>シン</t>
    </rPh>
    <rPh sb="2" eb="4">
      <t>ショトク</t>
    </rPh>
    <rPh sb="4" eb="6">
      <t>ヒレイ</t>
    </rPh>
    <rPh sb="6" eb="7">
      <t>ゼイ</t>
    </rPh>
    <phoneticPr fontId="1"/>
  </si>
  <si>
    <t>社会保障費からの振替</t>
    <phoneticPr fontId="1"/>
  </si>
  <si>
    <t>社会保障費からの振替</t>
    <rPh sb="0" eb="2">
      <t>シャカイ</t>
    </rPh>
    <rPh sb="2" eb="4">
      <t>ホショウ</t>
    </rPh>
    <rPh sb="4" eb="5">
      <t>ヒ</t>
    </rPh>
    <rPh sb="8" eb="10">
      <t>フリカエ</t>
    </rPh>
    <phoneticPr fontId="1"/>
  </si>
  <si>
    <t>新税等</t>
    <rPh sb="0" eb="2">
      <t>シンゼイ</t>
    </rPh>
    <rPh sb="2" eb="3">
      <t>トウ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</si>
  <si>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</si>
  <si>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</si>
  <si>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新税、等</t>
    <rPh sb="0" eb="2">
      <t>シンゼイ</t>
    </rPh>
    <rPh sb="3" eb="4">
      <t>トウ</t>
    </rPh>
    <phoneticPr fontId="1"/>
  </si>
  <si>
    <t>原田　泰</t>
  </si>
  <si>
    <t>ベーシックインカム・案</t>
    <rPh sb="10" eb="11">
      <t>アン</t>
    </rPh>
    <phoneticPr fontId="1"/>
  </si>
  <si>
    <t>区分</t>
    <rPh sb="0" eb="2">
      <t>クブン</t>
    </rPh>
    <phoneticPr fontId="1"/>
  </si>
  <si>
    <t>月額</t>
    <rPh sb="0" eb="2">
      <t>ゲツガク</t>
    </rPh>
    <phoneticPr fontId="1"/>
  </si>
  <si>
    <t>年額</t>
    <rPh sb="0" eb="2">
      <t>ネンガク</t>
    </rPh>
    <phoneticPr fontId="1"/>
  </si>
  <si>
    <t>大人1人</t>
    <rPh sb="3" eb="4">
      <t>ニン</t>
    </rPh>
    <phoneticPr fontId="1"/>
  </si>
  <si>
    <t>子供1人</t>
    <rPh sb="3" eb="4">
      <t>ニン</t>
    </rPh>
    <phoneticPr fontId="1"/>
  </si>
  <si>
    <t>人口</t>
    <rPh sb="0" eb="2">
      <t>ジンコウ</t>
    </rPh>
    <phoneticPr fontId="1"/>
  </si>
  <si>
    <t>必要額</t>
    <rPh sb="0" eb="2">
      <t>ヒツヨウ</t>
    </rPh>
    <rPh sb="2" eb="3">
      <t>ガク</t>
    </rPh>
    <phoneticPr fontId="1"/>
  </si>
  <si>
    <t>項目</t>
    <rPh sb="0" eb="2">
      <t>コウモク</t>
    </rPh>
    <phoneticPr fontId="1"/>
  </si>
  <si>
    <t>財源額</t>
    <rPh sb="0" eb="2">
      <t>ザイゲン</t>
    </rPh>
    <rPh sb="2" eb="3">
      <t>ガク</t>
    </rPh>
    <phoneticPr fontId="1"/>
  </si>
  <si>
    <t>一律1人</t>
    <rPh sb="0" eb="2">
      <t>イチリツ</t>
    </rPh>
    <rPh sb="3" eb="4">
      <t>ニン</t>
    </rPh>
    <phoneticPr fontId="1"/>
  </si>
  <si>
    <t>※医療保険を残す：社会保険料負担が残る。</t>
    <rPh sb="1" eb="3">
      <t>イリョウ</t>
    </rPh>
    <rPh sb="3" eb="5">
      <t>ホケン</t>
    </rPh>
    <rPh sb="6" eb="7">
      <t>ノコ</t>
    </rPh>
    <rPh sb="9" eb="11">
      <t>シャカイ</t>
    </rPh>
    <rPh sb="11" eb="14">
      <t>ホケンリョウ</t>
    </rPh>
    <rPh sb="14" eb="16">
      <t>フタン</t>
    </rPh>
    <rPh sb="17" eb="18">
      <t>ノコ</t>
    </rPh>
    <phoneticPr fontId="1"/>
  </si>
  <si>
    <t>※社会保険の「医療」「介護」や社会福祉である「高齢者福祉」や「障害者福祉」は残す</t>
    <phoneticPr fontId="1"/>
  </si>
  <si>
    <t>備考</t>
    <rPh sb="0" eb="2">
      <t>ビコウ</t>
    </rPh>
    <phoneticPr fontId="1"/>
  </si>
  <si>
    <t>報酬比例・厚生年金まで使う想定</t>
    <rPh sb="0" eb="2">
      <t>ホウシュウ</t>
    </rPh>
    <rPh sb="2" eb="4">
      <t>ヒレイ</t>
    </rPh>
    <rPh sb="5" eb="7">
      <t>コウセイ</t>
    </rPh>
    <rPh sb="7" eb="9">
      <t>ネンキン</t>
    </rPh>
    <rPh sb="11" eb="12">
      <t>ツカ</t>
    </rPh>
    <rPh sb="13" eb="15">
      <t>ソウテイ</t>
    </rPh>
    <phoneticPr fontId="1"/>
  </si>
  <si>
    <t>基礎年金のみ。報酬比例は残す。</t>
    <rPh sb="0" eb="2">
      <t>キソ</t>
    </rPh>
    <rPh sb="2" eb="4">
      <t>ネンキン</t>
    </rPh>
    <rPh sb="7" eb="9">
      <t>ホウシュウ</t>
    </rPh>
    <rPh sb="9" eb="11">
      <t>ヒレイ</t>
    </rPh>
    <rPh sb="12" eb="13">
      <t>ノコ</t>
    </rPh>
    <phoneticPr fontId="1"/>
  </si>
  <si>
    <t>年金</t>
    <rPh sb="0" eb="2">
      <t>ネンキン</t>
    </rPh>
    <phoneticPr fontId="1"/>
  </si>
  <si>
    <t>満額</t>
    <rPh sb="0" eb="2">
      <t>マンガク</t>
    </rPh>
    <phoneticPr fontId="1"/>
  </si>
  <si>
    <t>平均支給</t>
    <rPh sb="0" eb="2">
      <t>ヘイキン</t>
    </rPh>
    <rPh sb="2" eb="4">
      <t>シキュウ</t>
    </rPh>
    <phoneticPr fontId="1"/>
  </si>
  <si>
    <t>・国民年金</t>
    <rPh sb="1" eb="3">
      <t>コクミン</t>
    </rPh>
    <rPh sb="3" eb="5">
      <t>ネンキン</t>
    </rPh>
    <phoneticPr fontId="1"/>
  </si>
  <si>
    <t>　（老齢基礎年金）</t>
    <phoneticPr fontId="1"/>
  </si>
  <si>
    <t>・厚生年金</t>
    <rPh sb="1" eb="3">
      <t>コウセイ</t>
    </rPh>
    <rPh sb="3" eb="5">
      <t>ネンキン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</si>
  <si>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</si>
  <si>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</si>
  <si>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支給月額</t>
    <rPh sb="0" eb="2">
      <t>シキュウ</t>
    </rPh>
    <rPh sb="2" eb="4">
      <t>ゲツガク</t>
    </rPh>
    <phoneticPr fontId="1"/>
  </si>
  <si>
    <t>一部</t>
    <rPh sb="0" eb="2">
      <t>イチブ</t>
    </rPh>
    <phoneticPr fontId="1"/>
  </si>
  <si>
    <t>総人口</t>
    <rPh sb="0" eb="1">
      <t>ソウ</t>
    </rPh>
    <rPh sb="1" eb="3">
      <t>ジンコウ</t>
    </rPh>
    <phoneticPr fontId="1"/>
  </si>
  <si>
    <t>基礎年金への税支出額</t>
    <rPh sb="0" eb="2">
      <t>キソ</t>
    </rPh>
    <rPh sb="2" eb="4">
      <t>ネンキン</t>
    </rPh>
    <rPh sb="6" eb="7">
      <t>ゼイ</t>
    </rPh>
    <rPh sb="7" eb="9">
      <t>シシュツ</t>
    </rPh>
    <rPh sb="9" eb="10">
      <t>ガク</t>
    </rPh>
    <phoneticPr fontId="1"/>
  </si>
  <si>
    <t>平地一郎</t>
    <rPh sb="0" eb="2">
      <t>ヒラチ</t>
    </rPh>
    <rPh sb="2" eb="4">
      <t>イチロウ</t>
    </rPh>
    <phoneticPr fontId="1"/>
  </si>
  <si>
    <t>※当面</t>
    <rPh sb="1" eb="3">
      <t>トウメン</t>
    </rPh>
    <phoneticPr fontId="1"/>
  </si>
  <si>
    <t>生・年1人</t>
    <rPh sb="0" eb="1">
      <t>セイ</t>
    </rPh>
    <rPh sb="2" eb="3">
      <t>ネン</t>
    </rPh>
    <rPh sb="4" eb="5">
      <t>ニン</t>
    </rPh>
    <phoneticPr fontId="1"/>
  </si>
  <si>
    <t>高齢者への保護費</t>
    <rPh sb="0" eb="3">
      <t>コウレイシャ</t>
    </rPh>
    <rPh sb="5" eb="7">
      <t>ホゴ</t>
    </rPh>
    <rPh sb="7" eb="8">
      <t>ヒ</t>
    </rPh>
    <phoneticPr fontId="1"/>
  </si>
  <si>
    <t>法人税・所得税の重課税</t>
    <rPh sb="0" eb="3">
      <t>ホウジンゼイ</t>
    </rPh>
    <rPh sb="4" eb="7">
      <t>ショトクゼイ</t>
    </rPh>
    <rPh sb="8" eb="9">
      <t>ジュウ</t>
    </rPh>
    <rPh sb="9" eb="11">
      <t>カゼイ</t>
    </rPh>
    <phoneticPr fontId="1"/>
  </si>
  <si>
    <t>年金　</t>
    <rPh sb="0" eb="2">
      <t>ネンキン</t>
    </rPh>
    <phoneticPr fontId="1"/>
  </si>
  <si>
    <t>老齢1人★1</t>
  </si>
  <si>
    <t>★1：保険料支払い者には、月2万増額。将来は、月10万に統一。</t>
    <rPh sb="28" eb="30">
      <t>トウイツ</t>
    </rPh>
    <phoneticPr fontId="1"/>
  </si>
  <si>
    <t>※困窮・障害・失業等への特別所得も並行</t>
    <rPh sb="1" eb="3">
      <t>コンキュウ</t>
    </rPh>
    <rPh sb="4" eb="6">
      <t>ショウガイ</t>
    </rPh>
    <rPh sb="7" eb="9">
      <t>シツギョウ</t>
    </rPh>
    <rPh sb="9" eb="10">
      <t>トウ</t>
    </rPh>
    <rPh sb="12" eb="14">
      <t>トクベツ</t>
    </rPh>
    <rPh sb="14" eb="16">
      <t>ショトク</t>
    </rPh>
    <rPh sb="17" eb="19">
      <t>ヘイコウ</t>
    </rPh>
    <phoneticPr fontId="1"/>
  </si>
  <si>
    <t>失業には支給なし</t>
    <rPh sb="0" eb="2">
      <t>シツギョウ</t>
    </rPh>
    <rPh sb="4" eb="6">
      <t>シキュウ</t>
    </rPh>
    <phoneticPr fontId="1"/>
  </si>
  <si>
    <t>全てBIに統一</t>
    <rPh sb="0" eb="1">
      <t>スベ</t>
    </rPh>
    <rPh sb="5" eb="7">
      <t>トウイツ</t>
    </rPh>
    <phoneticPr fontId="1"/>
  </si>
  <si>
    <t>※最終的に、月8万・総額120兆円のBI。現所得総額の半分。</t>
    <rPh sb="1" eb="4">
      <t>サイシュウテキ</t>
    </rPh>
    <rPh sb="6" eb="7">
      <t>ツキ</t>
    </rPh>
    <rPh sb="8" eb="9">
      <t>マン</t>
    </rPh>
    <rPh sb="10" eb="12">
      <t>ソウガク</t>
    </rPh>
    <rPh sb="15" eb="16">
      <t>チョウ</t>
    </rPh>
    <rPh sb="16" eb="17">
      <t>エン</t>
    </rPh>
    <rPh sb="21" eb="22">
      <t>ゲン</t>
    </rPh>
    <rPh sb="22" eb="24">
      <t>ショトク</t>
    </rPh>
    <rPh sb="24" eb="26">
      <t>ソウガク</t>
    </rPh>
    <rPh sb="27" eb="29">
      <t>ハンブン</t>
    </rPh>
    <phoneticPr fontId="1"/>
  </si>
  <si>
    <t>ベーシックインカムの諸提案</t>
    <rPh sb="10" eb="11">
      <t>ショ</t>
    </rPh>
    <rPh sb="11" eb="13">
      <t>テイアン</t>
    </rPh>
    <phoneticPr fontId="1"/>
  </si>
  <si>
    <t>区分</t>
    <rPh sb="0" eb="2">
      <t>クブン</t>
    </rPh>
    <phoneticPr fontId="1"/>
  </si>
  <si>
    <t>項目</t>
    <rPh sb="0" eb="2">
      <t>コウモク</t>
    </rPh>
    <phoneticPr fontId="1"/>
  </si>
  <si>
    <t>＜参考・基礎数値＞</t>
    <rPh sb="1" eb="3">
      <t>サンコウ</t>
    </rPh>
    <rPh sb="4" eb="6">
      <t>キソ</t>
    </rPh>
    <rPh sb="6" eb="8">
      <t>スウチ</t>
    </rPh>
    <phoneticPr fontId="1"/>
  </si>
  <si>
    <t>～ニコニコ大百科　ベーシックインカム～より引用</t>
    <phoneticPr fontId="1"/>
  </si>
  <si>
    <t>年金から10兆円、</t>
    <phoneticPr fontId="1"/>
  </si>
  <si>
    <t>生活保護と合わせると13兆円ぐらいいけるかな。</t>
  </si>
  <si>
    <t>そして、公共事業を10兆円減らせば23兆円。</t>
    <phoneticPr fontId="1"/>
  </si>
  <si>
    <t>さらに防衛費を減らして25兆円。</t>
  </si>
  <si>
    <t>医療費全員3割負担　16兆円</t>
  </si>
  <si>
    <t>生活保護費カット　4兆円</t>
  </si>
  <si>
    <t>厚生年金と国民年金の支給額をベーシックインカムと同額にする　20.1兆円</t>
  </si>
  <si>
    <t>(↑BI月額8万円の場合は15.2兆円に減るため注意)</t>
  </si>
  <si>
    <t>固定資産税5.6％　25.5兆円</t>
  </si>
  <si>
    <t>解雇規制を無くすことで法人税10.8兆円（2015年度）から倍に　10.8兆円増</t>
  </si>
  <si>
    <t>たばこを1320円にすることで　6.45兆円 4.3兆円増</t>
  </si>
  <si>
    <t>パチンコ税35％　6.3兆円</t>
  </si>
  <si>
    <t>相続税1.5倍　3兆円、 1兆円増</t>
    <phoneticPr fontId="1"/>
  </si>
  <si>
    <t>投資益を分離課税(20%固定)から、他の所得と合算しての累進課税に</t>
  </si>
  <si>
    <t>富裕税（一定以上の資産に対する課税）。ただし資産の把握が困難</t>
    <phoneticPr fontId="1"/>
  </si>
  <si>
    <t>消費増税、国債や政府紙幣</t>
  </si>
  <si>
    <t>西村博之・・・2チャンネル開設者</t>
    <rPh sb="2" eb="4">
      <t>ヒロユキ</t>
    </rPh>
    <rPh sb="13" eb="16">
      <t>カイセツシャ</t>
    </rPh>
    <phoneticPr fontId="1"/>
  </si>
  <si>
    <t>小飼弾・・・日本のオープンソース開発者</t>
  </si>
  <si>
    <t>小沢修司・・・経済学者。ベーシック・インカム論者の第一人者</t>
    <rPh sb="7" eb="9">
      <t>ケイザイ</t>
    </rPh>
    <rPh sb="9" eb="11">
      <t>ガクシャ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</si>
</sst>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&quot;万&quot;&quot;人&quot;;[Red]\-#,##0"/>
    <numFmt numFmtId="177" formatCode="General&quot;兆&quot;&quot;円&quot;"/>
    <numFmt numFmtId="178" formatCode="#,##0&quot;万&quot;&quot;円&quot;;[Red]\-#,##0"/>
    <numFmt numFmtId="179" formatCode="#,##0.0&quot;兆&quot;&quot;円&quot;;[Red]\-#,##0.0"/>
    <numFmt numFmtId="180" formatCode="#,##0&quot;千&quot;&quot;万&quot;;[Red]\-#,##0"/>
    <numFmt numFmtId="181" formatCode="#,##0&quot;円&quot;;[Red]\-#,##0"/>
    <numFmt numFmtId="182" formatCode="#,##0.0&quot;万円&quot;;[Red]\-#,##0.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177" fontId="0" fillId="0" borderId="0" xfId="1" applyNumberFormat="1" applyFont="1">
      <alignment vertical="center"/>
    </xf>
    <xf numFmtId="0" fontId="0" fillId="0" borderId="0" xfId="0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176" fontId="0" fillId="0" borderId="20" xfId="1" applyNumberFormat="1" applyFont="1" applyBorder="1">
      <alignment vertical="center"/>
    </xf>
    <xf numFmtId="176" fontId="0" fillId="0" borderId="21" xfId="1" applyNumberFormat="1" applyFont="1" applyBorder="1">
      <alignment vertical="center"/>
    </xf>
    <xf numFmtId="176" fontId="0" fillId="0" borderId="22" xfId="1" applyNumberFormat="1" applyFont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0" borderId="8" xfId="0" applyBorder="1">
      <alignment vertical="center"/>
    </xf>
    <xf numFmtId="179" fontId="0" fillId="0" borderId="9" xfId="1" applyNumberFormat="1" applyFont="1" applyBorder="1">
      <alignment vertical="center"/>
    </xf>
    <xf numFmtId="179" fontId="0" fillId="2" borderId="1" xfId="1" applyNumberFormat="1" applyFont="1" applyFill="1" applyBorder="1">
      <alignment vertical="center"/>
    </xf>
    <xf numFmtId="179" fontId="0" fillId="0" borderId="20" xfId="1" applyNumberFormat="1" applyFont="1" applyBorder="1">
      <alignment vertical="center"/>
    </xf>
    <xf numFmtId="179" fontId="0" fillId="0" borderId="21" xfId="1" applyNumberFormat="1" applyFont="1" applyBorder="1">
      <alignment vertical="center"/>
    </xf>
    <xf numFmtId="179" fontId="0" fillId="0" borderId="22" xfId="1" applyNumberFormat="1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2" borderId="1" xfId="0" applyFill="1" applyBorder="1" applyAlignment="1">
      <alignment horizontal="center" vertical="center"/>
    </xf>
    <xf numFmtId="178" fontId="0" fillId="0" borderId="21" xfId="1" applyNumberFormat="1" applyFont="1" applyBorder="1">
      <alignment vertical="center"/>
    </xf>
    <xf numFmtId="180" fontId="0" fillId="0" borderId="21" xfId="1" applyNumberFormat="1" applyFont="1" applyBorder="1">
      <alignment vertical="center"/>
    </xf>
    <xf numFmtId="0" fontId="0" fillId="0" borderId="22" xfId="0" applyBorder="1">
      <alignment vertical="center"/>
    </xf>
    <xf numFmtId="180" fontId="0" fillId="0" borderId="22" xfId="1" applyNumberFormat="1" applyFont="1" applyBorder="1">
      <alignment vertical="center"/>
    </xf>
    <xf numFmtId="180" fontId="0" fillId="2" borderId="10" xfId="0" applyNumberFormat="1" applyFill="1" applyBorder="1">
      <alignment vertical="center"/>
    </xf>
    <xf numFmtId="179" fontId="0" fillId="2" borderId="10" xfId="1" applyNumberFormat="1" applyFont="1" applyFill="1" applyBorder="1">
      <alignment vertical="center"/>
    </xf>
    <xf numFmtId="178" fontId="0" fillId="0" borderId="1" xfId="1" applyNumberFormat="1" applyFont="1" applyBorder="1">
      <alignment vertical="center"/>
    </xf>
    <xf numFmtId="38" fontId="0" fillId="0" borderId="1" xfId="1" applyFont="1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1" applyNumberFormat="1" applyFont="1" applyBorder="1">
      <alignment vertical="center"/>
    </xf>
    <xf numFmtId="177" fontId="0" fillId="0" borderId="21" xfId="1" applyNumberFormat="1" applyFont="1" applyBorder="1">
      <alignment vertical="center"/>
    </xf>
    <xf numFmtId="177" fontId="0" fillId="0" borderId="22" xfId="1" applyNumberFormat="1" applyFont="1" applyBorder="1">
      <alignment vertical="center"/>
    </xf>
    <xf numFmtId="179" fontId="0" fillId="2" borderId="8" xfId="1" applyNumberFormat="1" applyFont="1" applyFill="1" applyBorder="1">
      <alignment vertical="center"/>
    </xf>
    <xf numFmtId="177" fontId="0" fillId="0" borderId="1" xfId="0" applyNumberFormat="1" applyBorder="1">
      <alignment vertical="center"/>
    </xf>
    <xf numFmtId="0" fontId="0" fillId="0" borderId="25" xfId="0" applyBorder="1">
      <alignment vertical="center"/>
    </xf>
    <xf numFmtId="0" fontId="0" fillId="0" borderId="13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179" fontId="0" fillId="0" borderId="1" xfId="1" applyNumberFormat="1" applyFont="1" applyBorder="1">
      <alignment vertical="center"/>
    </xf>
    <xf numFmtId="177" fontId="0" fillId="0" borderId="16" xfId="0" applyNumberFormat="1" applyBorder="1">
      <alignment vertical="center"/>
    </xf>
    <xf numFmtId="181" fontId="0" fillId="0" borderId="10" xfId="1" applyNumberFormat="1" applyFont="1" applyBorder="1">
      <alignment vertical="center"/>
    </xf>
    <xf numFmtId="181" fontId="0" fillId="0" borderId="20" xfId="1" applyNumberFormat="1" applyFont="1" applyBorder="1">
      <alignment vertical="center"/>
    </xf>
    <xf numFmtId="181" fontId="0" fillId="0" borderId="26" xfId="1" applyNumberFormat="1" applyFont="1" applyBorder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178" fontId="0" fillId="0" borderId="27" xfId="1" applyNumberFormat="1" applyFont="1" applyBorder="1">
      <alignment vertical="center"/>
    </xf>
    <xf numFmtId="180" fontId="0" fillId="0" borderId="27" xfId="1" applyNumberFormat="1" applyFont="1" applyBorder="1">
      <alignment vertical="center"/>
    </xf>
    <xf numFmtId="179" fontId="0" fillId="0" borderId="27" xfId="1" applyNumberFormat="1" applyFont="1" applyBorder="1">
      <alignment vertical="center"/>
    </xf>
    <xf numFmtId="180" fontId="0" fillId="2" borderId="1" xfId="0" applyNumberFormat="1" applyFill="1" applyBorder="1">
      <alignment vertical="center"/>
    </xf>
    <xf numFmtId="182" fontId="0" fillId="0" borderId="27" xfId="1" applyNumberFormat="1" applyFont="1" applyBorder="1">
      <alignment vertical="center"/>
    </xf>
    <xf numFmtId="0" fontId="0" fillId="3" borderId="11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18" xfId="0" applyFill="1" applyBorder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1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181" fontId="0" fillId="0" borderId="0" xfId="1" applyNumberFormat="1" applyFont="1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181" fontId="0" fillId="0" borderId="28" xfId="1" applyNumberFormat="1" applyFont="1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78"/>
  <sheetViews>
    <sheetView tabSelected="1" workbookViewId="0">
      <selection activeCell="A2" sqref="A2"/>
    </sheetView>
  </sheetViews>
  <sheetFormatPr defaultRowHeight="13.5" x14ac:dyDescent="0.15"/>
  <cols>
    <col min="3" max="3" width="11.625" customWidth="1"/>
    <col min="6" max="6" width="10.625" bestFit="1" customWidth="1"/>
    <col min="7" max="7" width="11.625" customWidth="1"/>
    <col min="8" max="8" width="3.625" customWidth="1"/>
    <col min="9" max="9" width="12.875" customWidth="1"/>
    <col min="10" max="10" width="25.25" customWidth="1"/>
    <col min="11" max="11" width="12.25" customWidth="1"/>
    <col min="12" max="12" width="3.625" customWidth="1"/>
    <col min="13" max="13" width="26.75" customWidth="1"/>
    <col min="14" max="17" width="10.25" customWidth="1"/>
    <col min="18" max="18" width="10.125" customWidth="1"/>
    <col min="19" max="22" width="10.25" customWidth="1"/>
    <col min="23" max="23" width="13.5" customWidth="1"/>
  </cols>
  <sheetData>
    <row r="2" spans="2:19" ht="17.25" x14ac:dyDescent="0.15">
      <c r="B2" s="53" t="s">
        <v>74</v>
      </c>
    </row>
    <row r="4" spans="2:19" x14ac:dyDescent="0.15">
      <c r="B4" t="s">
        <v>77</v>
      </c>
      <c r="K4" s="52"/>
      <c r="L4" s="52"/>
    </row>
    <row r="5" spans="2:19" x14ac:dyDescent="0.15">
      <c r="I5" s="18"/>
      <c r="J5" s="75" t="s">
        <v>75</v>
      </c>
      <c r="K5" s="95" t="s">
        <v>76</v>
      </c>
      <c r="L5" s="96"/>
      <c r="M5" s="19" t="s">
        <v>58</v>
      </c>
    </row>
    <row r="6" spans="2:19" x14ac:dyDescent="0.15">
      <c r="B6" s="85" t="s">
        <v>60</v>
      </c>
      <c r="C6" s="76" t="s">
        <v>10</v>
      </c>
      <c r="D6" s="76"/>
      <c r="E6" s="59" t="s">
        <v>11</v>
      </c>
      <c r="F6" s="62" t="s">
        <v>12</v>
      </c>
      <c r="G6" s="8">
        <v>2000</v>
      </c>
      <c r="I6" s="76" t="s">
        <v>50</v>
      </c>
      <c r="J6" s="3" t="s">
        <v>53</v>
      </c>
      <c r="K6" s="88" t="s">
        <v>51</v>
      </c>
      <c r="L6" s="89"/>
      <c r="M6" s="48">
        <v>65000</v>
      </c>
    </row>
    <row r="7" spans="2:19" x14ac:dyDescent="0.15">
      <c r="B7" s="86"/>
      <c r="C7" s="77"/>
      <c r="D7" s="77"/>
      <c r="E7" s="60" t="s">
        <v>13</v>
      </c>
      <c r="F7" s="63" t="s">
        <v>15</v>
      </c>
      <c r="G7" s="9">
        <v>7200</v>
      </c>
      <c r="I7" s="77"/>
      <c r="J7" s="4" t="s">
        <v>54</v>
      </c>
      <c r="K7" s="90" t="s">
        <v>52</v>
      </c>
      <c r="L7" s="91"/>
      <c r="M7" s="46">
        <v>55000</v>
      </c>
    </row>
    <row r="8" spans="2:19" x14ac:dyDescent="0.15">
      <c r="B8" s="87"/>
      <c r="C8" s="78"/>
      <c r="D8" s="78"/>
      <c r="E8" s="61" t="s">
        <v>14</v>
      </c>
      <c r="F8" s="64" t="s">
        <v>16</v>
      </c>
      <c r="G8" s="10">
        <v>3300</v>
      </c>
      <c r="I8" s="77"/>
      <c r="J8" s="98" t="s">
        <v>55</v>
      </c>
      <c r="K8" s="88" t="s">
        <v>56</v>
      </c>
      <c r="L8" s="89"/>
      <c r="M8" s="47">
        <v>166000</v>
      </c>
    </row>
    <row r="9" spans="2:19" x14ac:dyDescent="0.15">
      <c r="I9" s="78"/>
      <c r="J9" s="99"/>
      <c r="K9" s="90" t="s">
        <v>57</v>
      </c>
      <c r="L9" s="91"/>
      <c r="M9" s="46">
        <v>103000</v>
      </c>
    </row>
    <row r="10" spans="2:19" x14ac:dyDescent="0.15">
      <c r="I10" s="70"/>
      <c r="J10" s="67"/>
      <c r="K10" s="67"/>
      <c r="L10" s="67"/>
      <c r="M10" s="71"/>
    </row>
    <row r="11" spans="2:19" ht="14.25" thickBot="1" x14ac:dyDescent="0.2">
      <c r="B11" s="72"/>
      <c r="C11" s="72"/>
      <c r="D11" s="72"/>
      <c r="E11" s="72"/>
      <c r="F11" s="72"/>
      <c r="G11" s="72"/>
      <c r="H11" s="72"/>
      <c r="I11" s="73"/>
      <c r="J11" s="72"/>
      <c r="K11" s="72"/>
      <c r="L11" s="72"/>
      <c r="M11" s="74"/>
    </row>
    <row r="13" spans="2:19" x14ac:dyDescent="0.15">
      <c r="B13" s="12"/>
      <c r="C13" s="81" t="s">
        <v>34</v>
      </c>
      <c r="D13" s="82"/>
      <c r="E13" s="82"/>
      <c r="F13" s="82"/>
      <c r="G13" s="83"/>
      <c r="I13" s="81" t="s">
        <v>17</v>
      </c>
      <c r="J13" s="82"/>
      <c r="K13" s="83"/>
      <c r="L13" s="88" t="s">
        <v>47</v>
      </c>
      <c r="M13" s="89"/>
    </row>
    <row r="14" spans="2:19" x14ac:dyDescent="0.15">
      <c r="B14" s="22"/>
      <c r="C14" s="24" t="s">
        <v>35</v>
      </c>
      <c r="D14" s="24" t="s">
        <v>36</v>
      </c>
      <c r="E14" s="24" t="s">
        <v>37</v>
      </c>
      <c r="F14" s="24" t="s">
        <v>40</v>
      </c>
      <c r="G14" s="24" t="s">
        <v>41</v>
      </c>
      <c r="I14" s="11" t="s">
        <v>35</v>
      </c>
      <c r="J14" s="24" t="s">
        <v>42</v>
      </c>
      <c r="K14" s="20" t="s">
        <v>43</v>
      </c>
      <c r="L14" s="90"/>
      <c r="M14" s="91"/>
      <c r="N14" s="2"/>
    </row>
    <row r="15" spans="2:19" x14ac:dyDescent="0.15">
      <c r="B15" s="18" t="s">
        <v>25</v>
      </c>
      <c r="C15" s="19" t="s">
        <v>44</v>
      </c>
      <c r="D15" s="31">
        <v>7</v>
      </c>
      <c r="E15" s="31">
        <f>+D15*12</f>
        <v>84</v>
      </c>
      <c r="F15" s="32">
        <v>12500</v>
      </c>
      <c r="G15" s="44">
        <f>+E15*F15/10000</f>
        <v>105</v>
      </c>
      <c r="I15" s="79" t="s">
        <v>28</v>
      </c>
      <c r="J15" s="41" t="s">
        <v>9</v>
      </c>
      <c r="K15" s="35">
        <v>56.7</v>
      </c>
      <c r="L15" s="5" t="s">
        <v>48</v>
      </c>
      <c r="M15" s="41"/>
    </row>
    <row r="16" spans="2:19" x14ac:dyDescent="0.15">
      <c r="B16" s="84" t="s">
        <v>46</v>
      </c>
      <c r="C16" s="84"/>
      <c r="D16" s="84"/>
      <c r="E16" s="84"/>
      <c r="F16" s="84"/>
      <c r="G16" s="84"/>
      <c r="I16" s="80"/>
      <c r="J16" s="42" t="s">
        <v>6</v>
      </c>
      <c r="K16" s="36">
        <v>2.4</v>
      </c>
      <c r="L16" s="6" t="s">
        <v>71</v>
      </c>
      <c r="M16" s="45"/>
      <c r="R16" s="1"/>
      <c r="S16" s="1"/>
    </row>
    <row r="17" spans="2:13" x14ac:dyDescent="0.15">
      <c r="B17" s="84"/>
      <c r="C17" s="84"/>
      <c r="D17" s="84"/>
      <c r="E17" s="84"/>
      <c r="F17" s="84"/>
      <c r="G17" s="84"/>
      <c r="I17" s="80"/>
      <c r="J17" s="42" t="s">
        <v>7</v>
      </c>
      <c r="K17" s="36">
        <v>3.8</v>
      </c>
      <c r="L17" s="6" t="s">
        <v>72</v>
      </c>
      <c r="M17" s="42"/>
    </row>
    <row r="18" spans="2:13" ht="13.5" customHeight="1" x14ac:dyDescent="0.15">
      <c r="I18" s="80"/>
      <c r="J18" s="43" t="s">
        <v>8</v>
      </c>
      <c r="K18" s="37">
        <v>2.2000000000000002</v>
      </c>
      <c r="L18" s="6" t="s">
        <v>72</v>
      </c>
      <c r="M18" s="42"/>
    </row>
    <row r="19" spans="2:13" x14ac:dyDescent="0.15">
      <c r="I19" s="80"/>
      <c r="J19" s="21" t="s">
        <v>30</v>
      </c>
      <c r="K19" s="38">
        <f>SUM(K14:K18)</f>
        <v>65.099999999999994</v>
      </c>
      <c r="L19" s="6"/>
      <c r="M19" s="42"/>
    </row>
    <row r="20" spans="2:13" x14ac:dyDescent="0.15">
      <c r="I20" s="18" t="s">
        <v>29</v>
      </c>
      <c r="J20" s="40"/>
      <c r="K20" s="39">
        <f>+G15-K19</f>
        <v>39.900000000000006</v>
      </c>
      <c r="L20" s="6"/>
      <c r="M20" s="42"/>
    </row>
    <row r="21" spans="2:13" x14ac:dyDescent="0.15">
      <c r="I21" s="81" t="s">
        <v>31</v>
      </c>
      <c r="J21" s="82"/>
      <c r="K21" s="14">
        <f>+K19+K20</f>
        <v>105</v>
      </c>
      <c r="L21" s="7"/>
      <c r="M21" s="43"/>
    </row>
    <row r="24" spans="2:13" x14ac:dyDescent="0.15">
      <c r="B24" s="12"/>
      <c r="C24" s="81" t="s">
        <v>34</v>
      </c>
      <c r="D24" s="82"/>
      <c r="E24" s="82"/>
      <c r="F24" s="82"/>
      <c r="G24" s="83"/>
      <c r="I24" s="81" t="s">
        <v>17</v>
      </c>
      <c r="J24" s="82"/>
      <c r="K24" s="83"/>
      <c r="L24" s="88" t="s">
        <v>47</v>
      </c>
      <c r="M24" s="89"/>
    </row>
    <row r="25" spans="2:13" x14ac:dyDescent="0.15">
      <c r="B25" s="22"/>
      <c r="C25" s="51" t="s">
        <v>35</v>
      </c>
      <c r="D25" s="51" t="s">
        <v>36</v>
      </c>
      <c r="E25" s="51" t="s">
        <v>37</v>
      </c>
      <c r="F25" s="51" t="s">
        <v>40</v>
      </c>
      <c r="G25" s="51" t="s">
        <v>41</v>
      </c>
      <c r="I25" s="49" t="s">
        <v>35</v>
      </c>
      <c r="J25" s="51" t="s">
        <v>42</v>
      </c>
      <c r="K25" s="50" t="s">
        <v>43</v>
      </c>
      <c r="L25" s="90"/>
      <c r="M25" s="91"/>
    </row>
    <row r="26" spans="2:13" ht="13.5" customHeight="1" x14ac:dyDescent="0.15">
      <c r="B26" s="23" t="s">
        <v>62</v>
      </c>
      <c r="C26" s="68" t="s">
        <v>39</v>
      </c>
      <c r="D26" s="25">
        <v>4</v>
      </c>
      <c r="E26" s="25">
        <v>36</v>
      </c>
      <c r="F26" s="26">
        <v>2000</v>
      </c>
      <c r="G26" s="16">
        <v>7.2</v>
      </c>
      <c r="I26" s="65" t="s">
        <v>28</v>
      </c>
      <c r="J26" s="41" t="s">
        <v>67</v>
      </c>
      <c r="K26" s="16">
        <v>12</v>
      </c>
      <c r="L26" s="5" t="s">
        <v>61</v>
      </c>
      <c r="M26" s="41"/>
    </row>
    <row r="27" spans="2:13" x14ac:dyDescent="0.15">
      <c r="B27" s="23" t="s">
        <v>63</v>
      </c>
      <c r="C27" s="69" t="s">
        <v>68</v>
      </c>
      <c r="D27" s="54">
        <v>8</v>
      </c>
      <c r="E27" s="54">
        <f>+D27*12</f>
        <v>96</v>
      </c>
      <c r="F27" s="55">
        <v>3300</v>
      </c>
      <c r="G27" s="56">
        <f>+E27*F27/10000</f>
        <v>31.68</v>
      </c>
      <c r="I27" s="66"/>
      <c r="J27" s="42" t="s">
        <v>7</v>
      </c>
      <c r="K27" s="16">
        <v>3</v>
      </c>
      <c r="L27" s="6" t="s">
        <v>65</v>
      </c>
      <c r="M27" s="42"/>
    </row>
    <row r="28" spans="2:13" x14ac:dyDescent="0.15">
      <c r="B28" s="23">
        <v>2019</v>
      </c>
      <c r="C28" s="69" t="s">
        <v>64</v>
      </c>
      <c r="D28" s="58">
        <v>2.4</v>
      </c>
      <c r="E28" s="54">
        <f>+D28*12</f>
        <v>28.799999999999997</v>
      </c>
      <c r="F28" s="55">
        <v>7200</v>
      </c>
      <c r="G28" s="56">
        <f>+E28*F28/10000</f>
        <v>20.735999999999997</v>
      </c>
      <c r="I28" s="66"/>
      <c r="J28" s="21" t="s">
        <v>30</v>
      </c>
      <c r="K28" s="38">
        <f>SUM(K25:K27)</f>
        <v>15</v>
      </c>
      <c r="L28" s="6"/>
      <c r="M28" s="42"/>
    </row>
    <row r="29" spans="2:13" ht="13.5" customHeight="1" x14ac:dyDescent="0.15">
      <c r="B29" s="22"/>
      <c r="C29" s="92" t="s">
        <v>31</v>
      </c>
      <c r="D29" s="92"/>
      <c r="E29" s="92"/>
      <c r="F29" s="57">
        <f>+F26+F28</f>
        <v>9200</v>
      </c>
      <c r="G29" s="14">
        <f>SUM(G26:G28)</f>
        <v>59.616</v>
      </c>
      <c r="I29" s="18" t="s">
        <v>29</v>
      </c>
      <c r="J29" s="40" t="s">
        <v>66</v>
      </c>
      <c r="K29" s="44">
        <v>25</v>
      </c>
      <c r="L29" s="6"/>
      <c r="M29" s="42"/>
    </row>
    <row r="30" spans="2:13" ht="13.5" customHeight="1" x14ac:dyDescent="0.15">
      <c r="B30" s="97" t="s">
        <v>69</v>
      </c>
      <c r="C30" s="97"/>
      <c r="D30" s="97"/>
      <c r="E30" s="97"/>
      <c r="F30" s="97"/>
      <c r="G30" s="97"/>
      <c r="I30" s="81" t="s">
        <v>31</v>
      </c>
      <c r="J30" s="82"/>
      <c r="K30" s="14">
        <f>+K28+K29</f>
        <v>40</v>
      </c>
      <c r="L30" s="7"/>
      <c r="M30" s="43"/>
    </row>
    <row r="31" spans="2:13" x14ac:dyDescent="0.15">
      <c r="B31" s="84" t="s">
        <v>70</v>
      </c>
      <c r="C31" s="84"/>
      <c r="D31" s="84"/>
      <c r="E31" s="84"/>
      <c r="F31" s="84"/>
      <c r="G31" s="84"/>
    </row>
    <row r="32" spans="2:13" x14ac:dyDescent="0.15">
      <c r="B32" t="s">
        <v>73</v>
      </c>
    </row>
    <row r="34" spans="2:13" x14ac:dyDescent="0.15">
      <c r="B34" s="12"/>
      <c r="C34" s="81" t="s">
        <v>34</v>
      </c>
      <c r="D34" s="82"/>
      <c r="E34" s="82"/>
      <c r="F34" s="82"/>
      <c r="G34" s="83"/>
      <c r="I34" s="81" t="s">
        <v>17</v>
      </c>
      <c r="J34" s="82"/>
      <c r="K34" s="83"/>
      <c r="L34" s="88" t="s">
        <v>47</v>
      </c>
      <c r="M34" s="89"/>
    </row>
    <row r="35" spans="2:13" x14ac:dyDescent="0.15">
      <c r="B35" s="22"/>
      <c r="C35" s="24" t="s">
        <v>35</v>
      </c>
      <c r="D35" s="24" t="s">
        <v>36</v>
      </c>
      <c r="E35" s="24" t="s">
        <v>37</v>
      </c>
      <c r="F35" s="24" t="s">
        <v>40</v>
      </c>
      <c r="G35" s="24" t="s">
        <v>41</v>
      </c>
      <c r="I35" s="11" t="s">
        <v>35</v>
      </c>
      <c r="J35" s="24" t="s">
        <v>42</v>
      </c>
      <c r="K35" s="20" t="s">
        <v>43</v>
      </c>
      <c r="L35" s="90"/>
      <c r="M35" s="91"/>
    </row>
    <row r="36" spans="2:13" x14ac:dyDescent="0.15">
      <c r="B36" s="23" t="s">
        <v>33</v>
      </c>
      <c r="C36" s="33" t="s">
        <v>38</v>
      </c>
      <c r="D36" s="25">
        <v>7</v>
      </c>
      <c r="E36" s="25">
        <f>+D36*12</f>
        <v>84</v>
      </c>
      <c r="F36" s="26">
        <v>10500</v>
      </c>
      <c r="G36" s="16">
        <f>+E36*F36/10000</f>
        <v>88.2</v>
      </c>
      <c r="I36" s="93" t="s">
        <v>27</v>
      </c>
      <c r="J36" s="5" t="s">
        <v>18</v>
      </c>
      <c r="K36" s="15">
        <v>18.399999999999999</v>
      </c>
      <c r="L36" s="5" t="s">
        <v>49</v>
      </c>
      <c r="M36" s="41"/>
    </row>
    <row r="37" spans="2:13" x14ac:dyDescent="0.15">
      <c r="B37" s="23">
        <v>2015</v>
      </c>
      <c r="C37" s="34" t="s">
        <v>39</v>
      </c>
      <c r="D37" s="27">
        <v>3</v>
      </c>
      <c r="E37" s="27">
        <f>+D37*12</f>
        <v>36</v>
      </c>
      <c r="F37" s="28">
        <v>2000</v>
      </c>
      <c r="G37" s="17">
        <f>+E37*F37/10000</f>
        <v>7.2</v>
      </c>
      <c r="I37" s="93"/>
      <c r="J37" s="6" t="s">
        <v>19</v>
      </c>
      <c r="K37" s="16">
        <v>2.2000000000000002</v>
      </c>
      <c r="L37" s="6" t="s">
        <v>72</v>
      </c>
      <c r="M37" s="45"/>
    </row>
    <row r="38" spans="2:13" x14ac:dyDescent="0.15">
      <c r="B38" s="22"/>
      <c r="C38" s="92" t="s">
        <v>31</v>
      </c>
      <c r="D38" s="92"/>
      <c r="E38" s="92"/>
      <c r="F38" s="29">
        <f>+F36+F37</f>
        <v>12500</v>
      </c>
      <c r="G38" s="30">
        <f>SUM(G36:G37)</f>
        <v>95.4</v>
      </c>
      <c r="I38" s="93"/>
      <c r="J38" s="6" t="s">
        <v>20</v>
      </c>
      <c r="K38" s="16">
        <v>0.8</v>
      </c>
      <c r="L38" s="6" t="s">
        <v>59</v>
      </c>
      <c r="M38" s="42"/>
    </row>
    <row r="39" spans="2:13" x14ac:dyDescent="0.15">
      <c r="C39" t="s">
        <v>23</v>
      </c>
      <c r="I39" s="93"/>
      <c r="J39" s="6" t="s">
        <v>21</v>
      </c>
      <c r="K39" s="16">
        <v>6.2</v>
      </c>
      <c r="L39" s="6"/>
      <c r="M39" s="42"/>
    </row>
    <row r="40" spans="2:13" x14ac:dyDescent="0.15">
      <c r="I40" s="93"/>
      <c r="J40" s="7" t="s">
        <v>24</v>
      </c>
      <c r="K40" s="17">
        <v>1.9</v>
      </c>
      <c r="L40" s="6"/>
      <c r="M40" s="42"/>
    </row>
    <row r="41" spans="2:13" x14ac:dyDescent="0.15">
      <c r="I41" s="93"/>
      <c r="J41" s="11" t="s">
        <v>30</v>
      </c>
      <c r="K41" s="14">
        <f>SUM(K36:K40)</f>
        <v>29.499999999999996</v>
      </c>
      <c r="L41" s="6"/>
      <c r="M41" s="42"/>
    </row>
    <row r="42" spans="2:13" x14ac:dyDescent="0.15">
      <c r="I42" s="94" t="s">
        <v>32</v>
      </c>
      <c r="J42" s="3" t="s">
        <v>26</v>
      </c>
      <c r="K42" s="13">
        <f>81.4-16.8</f>
        <v>64.600000000000009</v>
      </c>
      <c r="L42" s="6"/>
      <c r="M42" s="42"/>
    </row>
    <row r="43" spans="2:13" x14ac:dyDescent="0.15">
      <c r="I43" s="94"/>
      <c r="J43" s="3" t="s">
        <v>22</v>
      </c>
      <c r="K43" s="13">
        <v>8</v>
      </c>
      <c r="L43" s="6"/>
      <c r="M43" s="42"/>
    </row>
    <row r="44" spans="2:13" x14ac:dyDescent="0.15">
      <c r="I44" s="94"/>
      <c r="J44" s="11" t="s">
        <v>30</v>
      </c>
      <c r="K44" s="14">
        <f>+K42+K43</f>
        <v>72.600000000000009</v>
      </c>
      <c r="L44" s="6"/>
      <c r="M44" s="42"/>
    </row>
    <row r="45" spans="2:13" x14ac:dyDescent="0.15">
      <c r="I45" s="81" t="s">
        <v>31</v>
      </c>
      <c r="J45" s="82"/>
      <c r="K45" s="14">
        <f>+K41+K44</f>
        <v>102.10000000000001</v>
      </c>
      <c r="L45" s="7"/>
      <c r="M45" s="43"/>
    </row>
    <row r="46" spans="2:13" x14ac:dyDescent="0.15">
      <c r="I46" t="s">
        <v>45</v>
      </c>
    </row>
    <row r="50" spans="2:3" x14ac:dyDescent="0.15">
      <c r="B50" t="s">
        <v>78</v>
      </c>
    </row>
    <row r="51" spans="2:3" x14ac:dyDescent="0.15">
      <c r="B51" t="s">
        <v>95</v>
      </c>
    </row>
    <row r="52" spans="2:3" x14ac:dyDescent="0.15">
      <c r="C52" t="s">
        <v>83</v>
      </c>
    </row>
    <row r="53" spans="2:3" x14ac:dyDescent="0.15">
      <c r="C53" t="s">
        <v>84</v>
      </c>
    </row>
    <row r="54" spans="2:3" x14ac:dyDescent="0.15">
      <c r="C54" t="s">
        <v>91</v>
      </c>
    </row>
    <row r="55" spans="2:3" x14ac:dyDescent="0.15">
      <c r="C55" t="s">
        <v>85</v>
      </c>
    </row>
    <row r="56" spans="2:3" x14ac:dyDescent="0.15">
      <c r="C56" t="s">
        <v>86</v>
      </c>
    </row>
    <row r="57" spans="2:3" x14ac:dyDescent="0.15">
      <c r="C57" t="s">
        <v>87</v>
      </c>
    </row>
    <row r="58" spans="2:3" x14ac:dyDescent="0.15">
      <c r="C58" t="s">
        <v>88</v>
      </c>
    </row>
    <row r="59" spans="2:3" x14ac:dyDescent="0.15">
      <c r="C59" t="s">
        <v>89</v>
      </c>
    </row>
    <row r="60" spans="2:3" x14ac:dyDescent="0.15">
      <c r="C60" t="s">
        <v>90</v>
      </c>
    </row>
    <row r="61" spans="2:3" x14ac:dyDescent="0.15">
      <c r="C61" t="s">
        <v>92</v>
      </c>
    </row>
    <row r="62" spans="2:3" x14ac:dyDescent="0.15">
      <c r="C62" t="s">
        <v>93</v>
      </c>
    </row>
    <row r="63" spans="2:3" x14ac:dyDescent="0.15">
      <c r="C63" t="s">
        <v>94</v>
      </c>
    </row>
    <row r="65" spans="2:3" x14ac:dyDescent="0.15">
      <c r="B65" t="s">
        <v>0</v>
      </c>
    </row>
    <row r="66" spans="2:3" x14ac:dyDescent="0.15">
      <c r="C66" t="s">
        <v>79</v>
      </c>
    </row>
    <row r="67" spans="2:3" x14ac:dyDescent="0.15">
      <c r="C67" t="s">
        <v>80</v>
      </c>
    </row>
    <row r="68" spans="2:3" x14ac:dyDescent="0.15">
      <c r="C68" t="s">
        <v>81</v>
      </c>
    </row>
    <row r="69" spans="2:3" x14ac:dyDescent="0.15">
      <c r="C69" t="s">
        <v>82</v>
      </c>
    </row>
    <row r="70" spans="2:3" x14ac:dyDescent="0.15">
      <c r="C70" t="s">
        <v>1</v>
      </c>
    </row>
    <row r="71" spans="2:3" x14ac:dyDescent="0.15">
      <c r="C71" t="s">
        <v>2</v>
      </c>
    </row>
    <row r="73" spans="2:3" x14ac:dyDescent="0.15">
      <c r="B73" t="s">
        <v>96</v>
      </c>
    </row>
    <row r="74" spans="2:3" x14ac:dyDescent="0.15">
      <c r="C74" t="s">
        <v>3</v>
      </c>
    </row>
    <row r="76" spans="2:3" x14ac:dyDescent="0.15">
      <c r="B76" t="s">
        <v>97</v>
      </c>
    </row>
    <row r="77" spans="2:3" x14ac:dyDescent="0.15">
      <c r="C77" t="s">
        <v>4</v>
      </c>
    </row>
    <row r="78" spans="2:3" x14ac:dyDescent="0.15">
      <c r="C78" t="s">
        <v>5</v>
      </c>
    </row>
  </sheetData>
  <mergeCells count="29">
    <mergeCell ref="K5:L5"/>
    <mergeCell ref="I30:J30"/>
    <mergeCell ref="C29:E29"/>
    <mergeCell ref="B30:G30"/>
    <mergeCell ref="B31:G31"/>
    <mergeCell ref="K6:L6"/>
    <mergeCell ref="K7:L7"/>
    <mergeCell ref="K8:L8"/>
    <mergeCell ref="K9:L9"/>
    <mergeCell ref="J8:J9"/>
    <mergeCell ref="I6:I9"/>
    <mergeCell ref="I21:J21"/>
    <mergeCell ref="L13:M14"/>
    <mergeCell ref="C24:G24"/>
    <mergeCell ref="I24:K24"/>
    <mergeCell ref="L24:M25"/>
    <mergeCell ref="L34:M35"/>
    <mergeCell ref="I45:J45"/>
    <mergeCell ref="C34:G34"/>
    <mergeCell ref="I34:K34"/>
    <mergeCell ref="C38:E38"/>
    <mergeCell ref="I36:I41"/>
    <mergeCell ref="I42:I44"/>
    <mergeCell ref="C6:D8"/>
    <mergeCell ref="I15:I19"/>
    <mergeCell ref="I13:K13"/>
    <mergeCell ref="C13:G13"/>
    <mergeCell ref="B16:G17"/>
    <mergeCell ref="B6:B8"/>
  </mergeCells>
  <phoneticPr fontId="1"/>
  <pageMargins left="0.70866141732283472" right="0.27559055118110237" top="0.42" bottom="0.24" header="0.31496062992125984" footer="0.12"/>
  <pageSetup paperSize="9" scale="9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案</vt:lpstr>
      <vt:lpstr>Sheet3</vt:lpstr>
      <vt:lpstr>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2020-07-13T05:41:02Z</dcterms:modified>
</cp:coreProperties>
</file>